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9" i="1"/>
  <c r="Z63"/>
  <c r="Z64" s="1"/>
  <c r="Z57"/>
  <c r="Z59" s="1"/>
  <c r="Z25"/>
  <c r="X50"/>
  <c r="Y50" s="1"/>
  <c r="V50"/>
  <c r="T50"/>
  <c r="U50" s="1"/>
  <c r="R50"/>
  <c r="P50"/>
  <c r="O50"/>
  <c r="N50"/>
  <c r="N52" s="1"/>
  <c r="O52" s="1"/>
  <c r="L50"/>
  <c r="J50"/>
  <c r="J52" s="1"/>
  <c r="K52" s="1"/>
  <c r="H50"/>
  <c r="F50"/>
  <c r="D50"/>
  <c r="E50" s="1"/>
  <c r="Z49"/>
  <c r="Z48"/>
  <c r="Z47"/>
  <c r="Z46"/>
  <c r="Z45"/>
  <c r="Z44"/>
  <c r="Z43"/>
  <c r="Z42"/>
  <c r="Z41"/>
  <c r="Z40"/>
  <c r="Z39"/>
  <c r="Z50" s="1"/>
  <c r="Z38"/>
  <c r="Z37"/>
  <c r="Z36"/>
  <c r="D52"/>
  <c r="E52" s="1"/>
  <c r="F52"/>
  <c r="G52" s="1"/>
  <c r="L52"/>
  <c r="T52"/>
  <c r="U52" s="1"/>
  <c r="V52"/>
  <c r="W52" s="1"/>
  <c r="F33"/>
  <c r="G33" s="1"/>
  <c r="H33"/>
  <c r="J33"/>
  <c r="K33" s="1"/>
  <c r="L33"/>
  <c r="N33"/>
  <c r="O33" s="1"/>
  <c r="P33"/>
  <c r="R33"/>
  <c r="T33"/>
  <c r="V33"/>
  <c r="W33" s="1"/>
  <c r="X33"/>
  <c r="Y33" s="1"/>
  <c r="D33"/>
  <c r="Z27"/>
  <c r="Z28"/>
  <c r="Z29"/>
  <c r="Z30"/>
  <c r="Z31"/>
  <c r="Z32"/>
  <c r="Z26"/>
  <c r="Z33" s="1"/>
  <c r="Z12"/>
  <c r="Z13"/>
  <c r="Z11"/>
  <c r="P14"/>
  <c r="P19"/>
  <c r="P59"/>
  <c r="P64"/>
  <c r="D59"/>
  <c r="F59"/>
  <c r="H59"/>
  <c r="J59"/>
  <c r="L59"/>
  <c r="N59"/>
  <c r="R59"/>
  <c r="T59"/>
  <c r="V59"/>
  <c r="X59"/>
  <c r="D64"/>
  <c r="F64"/>
  <c r="H64"/>
  <c r="J64"/>
  <c r="L64"/>
  <c r="N64"/>
  <c r="R64"/>
  <c r="T64"/>
  <c r="V64"/>
  <c r="X64"/>
  <c r="B64"/>
  <c r="B59"/>
  <c r="B50"/>
  <c r="C50" s="1"/>
  <c r="B33"/>
  <c r="D19"/>
  <c r="F19"/>
  <c r="H19"/>
  <c r="J19"/>
  <c r="L19"/>
  <c r="N19"/>
  <c r="R19"/>
  <c r="T19"/>
  <c r="V19"/>
  <c r="X19"/>
  <c r="D14"/>
  <c r="D21" s="1"/>
  <c r="F14"/>
  <c r="G50" s="1"/>
  <c r="H14"/>
  <c r="J14"/>
  <c r="L14"/>
  <c r="L21" s="1"/>
  <c r="M21" s="1"/>
  <c r="N14"/>
  <c r="R14"/>
  <c r="S50" s="1"/>
  <c r="T14"/>
  <c r="V14"/>
  <c r="V21" s="1"/>
  <c r="W21" s="1"/>
  <c r="X14"/>
  <c r="B14"/>
  <c r="Z52" l="1"/>
  <c r="S33"/>
  <c r="I33"/>
  <c r="U33"/>
  <c r="X21"/>
  <c r="N21"/>
  <c r="M33"/>
  <c r="K50"/>
  <c r="Q50"/>
  <c r="I50"/>
  <c r="Y59"/>
  <c r="Q19"/>
  <c r="E33"/>
  <c r="Q33"/>
  <c r="M52"/>
  <c r="M50"/>
  <c r="R52"/>
  <c r="S52" s="1"/>
  <c r="W50"/>
  <c r="X52"/>
  <c r="Y52" s="1"/>
  <c r="P52"/>
  <c r="Q52" s="1"/>
  <c r="H52"/>
  <c r="I52" s="1"/>
  <c r="O59"/>
  <c r="T21"/>
  <c r="U21" s="1"/>
  <c r="J21"/>
  <c r="K21" s="1"/>
  <c r="S19"/>
  <c r="I19"/>
  <c r="W59"/>
  <c r="M59"/>
  <c r="I59"/>
  <c r="K19"/>
  <c r="R21"/>
  <c r="R54" s="1"/>
  <c r="R61" s="1"/>
  <c r="Y19"/>
  <c r="O19"/>
  <c r="U59"/>
  <c r="K59"/>
  <c r="H21"/>
  <c r="H54" s="1"/>
  <c r="H61" s="1"/>
  <c r="P21"/>
  <c r="U19"/>
  <c r="N54"/>
  <c r="N61" s="1"/>
  <c r="W19"/>
  <c r="M19"/>
  <c r="I21"/>
  <c r="O21"/>
  <c r="Q21"/>
  <c r="Q59"/>
  <c r="S59"/>
  <c r="Y21"/>
  <c r="Z19"/>
  <c r="V54"/>
  <c r="Z14"/>
  <c r="AA59" s="1"/>
  <c r="E19"/>
  <c r="G19"/>
  <c r="E59"/>
  <c r="G59"/>
  <c r="C59"/>
  <c r="C33"/>
  <c r="F21"/>
  <c r="G21" s="1"/>
  <c r="E21"/>
  <c r="C19"/>
  <c r="B52"/>
  <c r="C52" s="1"/>
  <c r="B21"/>
  <c r="AA50" l="1"/>
  <c r="Z21"/>
  <c r="Z54" s="1"/>
  <c r="P54"/>
  <c r="P61" s="1"/>
  <c r="Q61" s="1"/>
  <c r="AA33"/>
  <c r="AA52"/>
  <c r="J54"/>
  <c r="K54" s="1"/>
  <c r="O61"/>
  <c r="N66"/>
  <c r="O66" s="1"/>
  <c r="P66"/>
  <c r="Q66" s="1"/>
  <c r="S61"/>
  <c r="R66"/>
  <c r="S66" s="1"/>
  <c r="I61"/>
  <c r="H66"/>
  <c r="I66" s="1"/>
  <c r="T54"/>
  <c r="U54" s="1"/>
  <c r="X54"/>
  <c r="X61" s="1"/>
  <c r="L54"/>
  <c r="M54" s="1"/>
  <c r="I54"/>
  <c r="D54"/>
  <c r="D61" s="1"/>
  <c r="S54"/>
  <c r="O54"/>
  <c r="AA19"/>
  <c r="S21"/>
  <c r="V61"/>
  <c r="W54"/>
  <c r="T61"/>
  <c r="AA21"/>
  <c r="F54"/>
  <c r="F61" s="1"/>
  <c r="B54"/>
  <c r="C21"/>
  <c r="J61" l="1"/>
  <c r="Q54"/>
  <c r="U61"/>
  <c r="T66"/>
  <c r="U66" s="1"/>
  <c r="K61"/>
  <c r="J66"/>
  <c r="K66" s="1"/>
  <c r="E61"/>
  <c r="D66"/>
  <c r="E66" s="1"/>
  <c r="Y61"/>
  <c r="X66"/>
  <c r="Y66" s="1"/>
  <c r="G61"/>
  <c r="F66"/>
  <c r="G66" s="1"/>
  <c r="W61"/>
  <c r="V66"/>
  <c r="W66" s="1"/>
  <c r="Y54"/>
  <c r="L61"/>
  <c r="E54"/>
  <c r="G54"/>
  <c r="Z61"/>
  <c r="AA54"/>
  <c r="B61"/>
  <c r="C61" s="1"/>
  <c r="C54"/>
  <c r="AA61" l="1"/>
  <c r="Z66"/>
  <c r="AA66" s="1"/>
  <c r="M61"/>
  <c r="L66"/>
  <c r="M66" s="1"/>
  <c r="B66"/>
  <c r="C66" s="1"/>
</calcChain>
</file>

<file path=xl/sharedStrings.xml><?xml version="1.0" encoding="utf-8"?>
<sst xmlns="http://schemas.openxmlformats.org/spreadsheetml/2006/main" count="73" uniqueCount="60">
  <si>
    <t xml:space="preserve">Estado de Resultados </t>
  </si>
  <si>
    <t xml:space="preserve">Empresa X, S.A. de C.V. </t>
  </si>
  <si>
    <t>Al 31 de diciembre de 2014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</si>
  <si>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</si>
  <si>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</si>
  <si>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</si>
  <si>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</si>
  <si>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</si>
  <si>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</si>
  <si>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</si>
  <si>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</si>
  <si>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</si>
  <si>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</si>
  <si>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</si>
  <si>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</si>
  <si>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</si>
  <si>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INGRESOS</t>
  </si>
  <si>
    <t>Ventas brutas</t>
  </si>
  <si>
    <t>Devoluciones</t>
  </si>
  <si>
    <t>Descuentos</t>
  </si>
  <si>
    <t>Ventas Netas</t>
  </si>
  <si>
    <t>Costo de ventas</t>
  </si>
  <si>
    <t>UTILIDAD BRUTA</t>
  </si>
  <si>
    <t>GASTOS OPERATIVOS</t>
  </si>
  <si>
    <t>Gastos de venta</t>
  </si>
  <si>
    <t>Sueldos y salarios</t>
  </si>
  <si>
    <t>Comisiones de venta</t>
  </si>
  <si>
    <t>Gastos de mercadotecnia</t>
  </si>
  <si>
    <t>Gastos de entrega / fletes</t>
  </si>
  <si>
    <t xml:space="preserve">Viajes </t>
  </si>
  <si>
    <t>Viáticos</t>
  </si>
  <si>
    <t>Otros gastos de venta</t>
  </si>
  <si>
    <t>Total Gastos de venta</t>
  </si>
  <si>
    <t>Gastos administrativos</t>
  </si>
  <si>
    <t>Beneficios y compensaciones</t>
  </si>
  <si>
    <t>Impuestos sobre nómina</t>
  </si>
  <si>
    <t>Seguros</t>
  </si>
  <si>
    <t xml:space="preserve">Renta </t>
  </si>
  <si>
    <t>Eletricidad</t>
  </si>
  <si>
    <t>Teléfono</t>
  </si>
  <si>
    <t>Agua</t>
  </si>
  <si>
    <t>Telefonía celular</t>
  </si>
  <si>
    <t>Artículos de papelería</t>
  </si>
  <si>
    <t>Mensajería</t>
  </si>
  <si>
    <t>Mantenimiento de equipo</t>
  </si>
  <si>
    <t xml:space="preserve">Membresías </t>
  </si>
  <si>
    <t>Muebles y equipo de oficina</t>
  </si>
  <si>
    <t>Total Gastos Administrativos</t>
  </si>
  <si>
    <t>Gastos financieros</t>
  </si>
  <si>
    <t>Total Gastos Financieros</t>
  </si>
  <si>
    <t>TOTAL GASTOS OPERATIVOS</t>
  </si>
  <si>
    <t>UTILIDAD OPERATIVA</t>
  </si>
  <si>
    <t>UTILIDAD ANTES DE IMPUESTOS</t>
  </si>
  <si>
    <t>Impuestos sobre el ingreso</t>
  </si>
  <si>
    <t>Total impuestos</t>
  </si>
  <si>
    <t>UTILIDAD NETA</t>
  </si>
  <si>
    <t>%</t>
  </si>
  <si>
    <t>Costo de Ventas</t>
  </si>
  <si>
    <t>Gastos y productos financieros</t>
  </si>
  <si>
    <t>[LOGO]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</si>
</sst>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630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C11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/>
    <xf numFmtId="164" fontId="4" fillId="0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Fill="1"/>
    <xf numFmtId="3" fontId="6" fillId="2" borderId="0" xfId="0" applyNumberFormat="1" applyFont="1" applyFill="1"/>
    <xf numFmtId="164" fontId="3" fillId="4" borderId="0" xfId="0" applyNumberFormat="1" applyFont="1" applyFill="1"/>
    <xf numFmtId="164" fontId="6" fillId="2" borderId="0" xfId="0" applyNumberFormat="1" applyFont="1" applyFill="1"/>
    <xf numFmtId="3" fontId="6" fillId="4" borderId="0" xfId="0" applyNumberFormat="1" applyFont="1" applyFill="1"/>
    <xf numFmtId="3" fontId="7" fillId="4" borderId="0" xfId="0" applyNumberFormat="1" applyFont="1" applyFill="1"/>
    <xf numFmtId="0" fontId="8" fillId="3" borderId="0" xfId="0" applyFont="1" applyFill="1"/>
    <xf numFmtId="3" fontId="7" fillId="3" borderId="0" xfId="0" applyNumberFormat="1" applyFont="1" applyFill="1"/>
    <xf numFmtId="9" fontId="7" fillId="4" borderId="0" xfId="1" applyFont="1" applyFill="1"/>
    <xf numFmtId="9" fontId="6" fillId="2" borderId="0" xfId="1" applyFont="1" applyFill="1"/>
    <xf numFmtId="10" fontId="6" fillId="2" borderId="0" xfId="1" applyNumberFormat="1" applyFont="1" applyFill="1"/>
    <xf numFmtId="9" fontId="7" fillId="3" borderId="0" xfId="1" applyFont="1" applyFill="1"/>
    <xf numFmtId="9" fontId="6" fillId="4" borderId="0" xfId="1" applyFont="1" applyFill="1"/>
    <xf numFmtId="9" fontId="3" fillId="4" borderId="0" xfId="1" applyFont="1" applyFill="1"/>
    <xf numFmtId="0" fontId="4" fillId="0" borderId="0" xfId="0" applyFont="1" applyAlignment="1">
      <alignment horizontal="center"/>
    </xf>
    <xf numFmtId="0" fontId="3" fillId="3" borderId="0" xfId="0" applyFont="1" applyFill="1" applyAlignment="1"/>
    <xf numFmtId="0" fontId="8" fillId="4" borderId="0" xfId="0" applyFont="1" applyFill="1" applyAlignment="1"/>
    <xf numFmtId="0" fontId="5" fillId="4" borderId="0" xfId="0" applyFont="1" applyFill="1" applyAlignment="1"/>
    <xf numFmtId="0" fontId="9" fillId="4" borderId="0" xfId="0" applyFont="1" applyFill="1" applyAlignment="1"/>
    <xf numFmtId="0" fontId="10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163072"/>
      <color rgb="FF95C11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247650</xdr:colOff>
      <xdr:row>67</xdr:row>
      <xdr:rowOff>85046</xdr:rowOff>
    </xdr:from>
    <xdr:to>
      <xdr:col>26</xdr:col>
      <xdr:colOff>411786</xdr:colOff>
      <xdr:row>73</xdr:row>
      <xdr:rowOff>86448</xdr:rowOff>
    </xdr:to>
    <xdr:pic>
      <xdr:nvPicPr>
        <xdr:cNvPr id="3" name="2 Imagen" descr="logo corponet para maili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33950" y="14042346"/>
          <a:ext cx="1662736" cy="1220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F66"/>
  <sheetViews>
    <sheetView tabSelected="1" topLeftCell="A46" zoomScale="75" zoomScaleNormal="75" workbookViewId="0">
      <pane xSplit="1" topLeftCell="J1" activePane="topRight" state="frozen"/>
      <selection activeCell="A46" sqref="A46"/>
      <selection pane="topRight" activeCell="AB71" sqref="AB71:AB72"/>
    </sheetView>
  </sheetViews>
  <sheetFormatPr baseColWidth="10" defaultRowHeight="15.75"/>
  <cols>
    <col min="1" max="1" width="38.28515625" style="2" bestFit="1" customWidth="1"/>
    <col min="2" max="2" width="13.5703125" style="2" bestFit="1" customWidth="1"/>
    <col min="3" max="3" width="14.7109375" style="2" customWidth="1"/>
    <col min="4" max="4" width="8.85546875" style="2" bestFit="1" customWidth="1"/>
    <col min="5" max="5" width="9.7109375" style="2" bestFit="1" customWidth="1"/>
    <col min="6" max="6" width="7.7109375" style="2" bestFit="1" customWidth="1"/>
    <col min="7" max="7" width="9.7109375" style="2" customWidth="1"/>
    <col min="8" max="8" width="6.85546875" style="2" bestFit="1" customWidth="1"/>
    <col min="9" max="9" width="9.7109375" style="2" bestFit="1" customWidth="1"/>
    <col min="10" max="10" width="6.85546875" style="2" bestFit="1" customWidth="1"/>
    <col min="11" max="11" width="9.7109375" style="2" bestFit="1" customWidth="1"/>
    <col min="12" max="12" width="6.85546875" style="2" bestFit="1" customWidth="1"/>
    <col min="13" max="13" width="9.7109375" style="2" bestFit="1" customWidth="1"/>
    <col min="14" max="14" width="6.85546875" style="2" bestFit="1" customWidth="1"/>
    <col min="15" max="15" width="9.7109375" style="2" bestFit="1" customWidth="1"/>
    <col min="16" max="16" width="7.85546875" style="2" bestFit="1" customWidth="1"/>
    <col min="17" max="17" width="9.7109375" style="2" bestFit="1" customWidth="1"/>
    <col min="18" max="18" width="12.5703125" style="2" bestFit="1" customWidth="1"/>
    <col min="19" max="19" width="9.7109375" style="2" bestFit="1" customWidth="1"/>
    <col min="20" max="20" width="9.140625" style="2" bestFit="1" customWidth="1"/>
    <col min="21" max="21" width="9.7109375" style="2" bestFit="1" customWidth="1"/>
    <col min="22" max="22" width="12" style="2" bestFit="1" customWidth="1"/>
    <col min="23" max="23" width="9.7109375" style="2" bestFit="1" customWidth="1"/>
    <col min="24" max="24" width="11.42578125" style="2" bestFit="1" customWidth="1"/>
    <col min="25" max="25" width="9.7109375" style="2" bestFit="1" customWidth="1"/>
    <col min="26" max="26" width="12.7109375" style="2" bestFit="1" customWidth="1"/>
    <col min="27" max="27" width="9.7109375" style="2" bestFit="1" customWidth="1"/>
    <col min="28" max="16384" width="11.42578125" style="2"/>
  </cols>
  <sheetData>
    <row r="3" spans="1:32">
      <c r="A3" s="28" t="s">
        <v>59</v>
      </c>
    </row>
    <row r="4" spans="1:32">
      <c r="A4" s="28"/>
    </row>
    <row r="5" spans="1:32" ht="18.75">
      <c r="A5" s="28"/>
      <c r="B5" s="29" t="s">
        <v>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3"/>
    </row>
    <row r="6" spans="1:32" ht="18.75">
      <c r="A6" s="28"/>
      <c r="B6" s="29" t="s"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3"/>
    </row>
    <row r="7" spans="1:32" ht="18.75">
      <c r="A7" s="28"/>
      <c r="B7" s="29" t="s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3"/>
    </row>
    <row r="9" spans="1:32">
      <c r="B9" s="1" t="s">
        <v>3</v>
      </c>
      <c r="C9" s="1" t="s">
        <v>56</v>
      </c>
      <c r="D9" s="1" t="s">
        <v>4</v>
      </c>
      <c r="E9" s="1" t="s">
        <v>56</v>
      </c>
      <c r="F9" s="1" t="s">
        <v>5</v>
      </c>
      <c r="G9" s="1" t="s">
        <v>56</v>
      </c>
      <c r="H9" s="1" t="s">
        <v>6</v>
      </c>
      <c r="I9" s="1" t="s">
        <v>56</v>
      </c>
      <c r="J9" s="1" t="s">
        <v>7</v>
      </c>
      <c r="K9" s="1" t="s">
        <v>56</v>
      </c>
      <c r="L9" s="1" t="s">
        <v>8</v>
      </c>
      <c r="M9" s="1" t="s">
        <v>56</v>
      </c>
      <c r="N9" s="1" t="s">
        <v>9</v>
      </c>
      <c r="O9" s="1" t="s">
        <v>56</v>
      </c>
      <c r="P9" s="1" t="s">
        <v>10</v>
      </c>
      <c r="Q9" s="1" t="s">
        <v>56</v>
      </c>
      <c r="R9" s="1" t="s">
        <v>11</v>
      </c>
      <c r="S9" s="1" t="s">
        <v>56</v>
      </c>
      <c r="T9" s="1" t="s">
        <v>12</v>
      </c>
      <c r="U9" s="1" t="s">
        <v>56</v>
      </c>
      <c r="V9" s="1" t="s">
        <v>13</v>
      </c>
      <c r="W9" s="1" t="s">
        <v>56</v>
      </c>
      <c r="X9" s="1" t="s">
        <v>14</v>
      </c>
      <c r="Y9" s="1" t="s">
        <v>56</v>
      </c>
      <c r="Z9" s="1" t="s">
        <v>15</v>
      </c>
      <c r="AA9" s="1" t="s">
        <v>56</v>
      </c>
    </row>
    <row r="10" spans="1:32">
      <c r="A10" s="24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2">
      <c r="A11" s="2" t="s">
        <v>17</v>
      </c>
      <c r="B11" s="8">
        <v>850000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>
        <f>+D11+F11+B11+H11+J11+L11+N11+P11+R11+T11+V11+X11</f>
        <v>850000</v>
      </c>
      <c r="AA11" s="8"/>
      <c r="AB11" s="8"/>
      <c r="AC11" s="8"/>
      <c r="AD11" s="8"/>
      <c r="AE11" s="8"/>
      <c r="AF11" s="6"/>
    </row>
    <row r="12" spans="1:32">
      <c r="A12" s="2" t="s">
        <v>18</v>
      </c>
      <c r="B12" s="8">
        <v>70000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>
        <f t="shared" ref="Z12:Z13" si="0">+D12+F12+B12+H12+J12+L12+N12+P12+R12+T12+V12+X12</f>
        <v>70000</v>
      </c>
      <c r="AA12" s="8"/>
      <c r="AB12" s="8"/>
      <c r="AC12" s="8"/>
      <c r="AD12" s="8"/>
      <c r="AE12" s="8"/>
      <c r="AF12" s="6"/>
    </row>
    <row r="13" spans="1:32">
      <c r="A13" s="2" t="s">
        <v>19</v>
      </c>
      <c r="B13" s="8">
        <v>60000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>
        <f t="shared" si="0"/>
        <v>60000</v>
      </c>
      <c r="AA13" s="8"/>
      <c r="AB13" s="8"/>
      <c r="AC13" s="8"/>
      <c r="AD13" s="8"/>
      <c r="AE13" s="8"/>
      <c r="AF13" s="6"/>
    </row>
    <row r="14" spans="1:32">
      <c r="A14" s="1" t="s">
        <v>20</v>
      </c>
      <c r="B14" s="10">
        <f>+SUM(B11:B13)</f>
        <v>980000</v>
      </c>
      <c r="C14" s="10"/>
      <c r="D14" s="10">
        <f t="shared" ref="D14:Z14" si="1">+SUM(D11:D13)</f>
        <v>0</v>
      </c>
      <c r="E14" s="10"/>
      <c r="F14" s="10">
        <f t="shared" si="1"/>
        <v>0</v>
      </c>
      <c r="G14" s="10"/>
      <c r="H14" s="10">
        <f t="shared" si="1"/>
        <v>0</v>
      </c>
      <c r="I14" s="10"/>
      <c r="J14" s="10">
        <f t="shared" si="1"/>
        <v>0</v>
      </c>
      <c r="K14" s="10"/>
      <c r="L14" s="10">
        <f t="shared" si="1"/>
        <v>0</v>
      </c>
      <c r="M14" s="10"/>
      <c r="N14" s="10">
        <f t="shared" si="1"/>
        <v>0</v>
      </c>
      <c r="O14" s="10"/>
      <c r="P14" s="10">
        <f t="shared" si="1"/>
        <v>0</v>
      </c>
      <c r="Q14" s="10"/>
      <c r="R14" s="10">
        <f t="shared" si="1"/>
        <v>0</v>
      </c>
      <c r="S14" s="10"/>
      <c r="T14" s="10">
        <f t="shared" si="1"/>
        <v>0</v>
      </c>
      <c r="U14" s="10"/>
      <c r="V14" s="10">
        <f t="shared" si="1"/>
        <v>0</v>
      </c>
      <c r="W14" s="10"/>
      <c r="X14" s="10">
        <f t="shared" si="1"/>
        <v>0</v>
      </c>
      <c r="Y14" s="10"/>
      <c r="Z14" s="10">
        <f t="shared" si="1"/>
        <v>980000</v>
      </c>
      <c r="AA14" s="10"/>
      <c r="AB14" s="8"/>
      <c r="AC14" s="8"/>
      <c r="AD14" s="8"/>
      <c r="AE14" s="8"/>
      <c r="AF14" s="6"/>
    </row>
    <row r="15" spans="1:3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6"/>
    </row>
    <row r="16" spans="1:32">
      <c r="A16" s="2" t="s">
        <v>57</v>
      </c>
      <c r="B16" s="8">
        <v>200000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6"/>
    </row>
    <row r="17" spans="1:32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6"/>
    </row>
    <row r="18" spans="1:3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6"/>
    </row>
    <row r="19" spans="1:32">
      <c r="A19" s="1" t="s">
        <v>21</v>
      </c>
      <c r="B19" s="10">
        <f>B16</f>
        <v>200000</v>
      </c>
      <c r="C19" s="19">
        <f>B19/B14</f>
        <v>0.20408163265306123</v>
      </c>
      <c r="D19" s="10">
        <f t="shared" ref="D19:Z19" si="2">+D17-D18</f>
        <v>0</v>
      </c>
      <c r="E19" s="19" t="e">
        <f>D19/D14</f>
        <v>#DIV/0!</v>
      </c>
      <c r="F19" s="10">
        <f t="shared" si="2"/>
        <v>0</v>
      </c>
      <c r="G19" s="19" t="e">
        <f>F19/F14</f>
        <v>#DIV/0!</v>
      </c>
      <c r="H19" s="10">
        <f t="shared" si="2"/>
        <v>0</v>
      </c>
      <c r="I19" s="19" t="e">
        <f>H19/H14</f>
        <v>#DIV/0!</v>
      </c>
      <c r="J19" s="10">
        <f t="shared" si="2"/>
        <v>0</v>
      </c>
      <c r="K19" s="19" t="e">
        <f>J19/J14</f>
        <v>#DIV/0!</v>
      </c>
      <c r="L19" s="10">
        <f t="shared" si="2"/>
        <v>0</v>
      </c>
      <c r="M19" s="19" t="e">
        <f>L19/L14</f>
        <v>#DIV/0!</v>
      </c>
      <c r="N19" s="10">
        <f t="shared" si="2"/>
        <v>0</v>
      </c>
      <c r="O19" s="19" t="e">
        <f>N19/N14</f>
        <v>#DIV/0!</v>
      </c>
      <c r="P19" s="10">
        <f t="shared" si="2"/>
        <v>0</v>
      </c>
      <c r="Q19" s="19" t="e">
        <f>P19/P14</f>
        <v>#DIV/0!</v>
      </c>
      <c r="R19" s="10">
        <f t="shared" si="2"/>
        <v>0</v>
      </c>
      <c r="S19" s="19" t="e">
        <f>R19/R14</f>
        <v>#DIV/0!</v>
      </c>
      <c r="T19" s="10">
        <f t="shared" si="2"/>
        <v>0</v>
      </c>
      <c r="U19" s="19" t="e">
        <f>T19/T14</f>
        <v>#DIV/0!</v>
      </c>
      <c r="V19" s="10">
        <f t="shared" si="2"/>
        <v>0</v>
      </c>
      <c r="W19" s="19" t="e">
        <f>V19/V14</f>
        <v>#DIV/0!</v>
      </c>
      <c r="X19" s="10">
        <f t="shared" si="2"/>
        <v>0</v>
      </c>
      <c r="Y19" s="19" t="e">
        <f>X19/X14</f>
        <v>#DIV/0!</v>
      </c>
      <c r="Z19" s="10">
        <f t="shared" si="2"/>
        <v>0</v>
      </c>
      <c r="AA19" s="19">
        <f>Z19/Z14</f>
        <v>0</v>
      </c>
      <c r="AB19" s="8"/>
      <c r="AC19" s="8"/>
      <c r="AD19" s="8"/>
      <c r="AE19" s="8"/>
      <c r="AF19" s="6"/>
    </row>
    <row r="20" spans="1:3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6"/>
    </row>
    <row r="21" spans="1:32" ht="18.75">
      <c r="A21" s="25" t="s">
        <v>22</v>
      </c>
      <c r="B21" s="14">
        <f>+B14-B19</f>
        <v>780000</v>
      </c>
      <c r="C21" s="17">
        <f>B21/B14</f>
        <v>0.79591836734693877</v>
      </c>
      <c r="D21" s="14">
        <f>+D14-D19</f>
        <v>0</v>
      </c>
      <c r="E21" s="17" t="e">
        <f>D21/D14</f>
        <v>#DIV/0!</v>
      </c>
      <c r="F21" s="14">
        <f>+F14-F19</f>
        <v>0</v>
      </c>
      <c r="G21" s="17" t="e">
        <f>F21/F14</f>
        <v>#DIV/0!</v>
      </c>
      <c r="H21" s="14">
        <f>+H14-H19</f>
        <v>0</v>
      </c>
      <c r="I21" s="17" t="e">
        <f>H21/H14</f>
        <v>#DIV/0!</v>
      </c>
      <c r="J21" s="14">
        <f>+J14-J19</f>
        <v>0</v>
      </c>
      <c r="K21" s="17" t="e">
        <f>J21/J14</f>
        <v>#DIV/0!</v>
      </c>
      <c r="L21" s="14">
        <f>+L14-L19</f>
        <v>0</v>
      </c>
      <c r="M21" s="17" t="e">
        <f>L21/L14</f>
        <v>#DIV/0!</v>
      </c>
      <c r="N21" s="14">
        <f>+N14-N19</f>
        <v>0</v>
      </c>
      <c r="O21" s="17" t="e">
        <f>N21/N14</f>
        <v>#DIV/0!</v>
      </c>
      <c r="P21" s="14">
        <f>+P14-P19</f>
        <v>0</v>
      </c>
      <c r="Q21" s="17" t="e">
        <f>P21/P14</f>
        <v>#DIV/0!</v>
      </c>
      <c r="R21" s="14">
        <f>+R14-R19</f>
        <v>0</v>
      </c>
      <c r="S21" s="17" t="e">
        <f>R21/R14</f>
        <v>#DIV/0!</v>
      </c>
      <c r="T21" s="14">
        <f>+T14-T19</f>
        <v>0</v>
      </c>
      <c r="U21" s="17" t="e">
        <f>T21/T14</f>
        <v>#DIV/0!</v>
      </c>
      <c r="V21" s="14">
        <f>+V14-V19</f>
        <v>0</v>
      </c>
      <c r="W21" s="17" t="e">
        <f>V21/V14</f>
        <v>#DIV/0!</v>
      </c>
      <c r="X21" s="14">
        <f>+X14-X19</f>
        <v>0</v>
      </c>
      <c r="Y21" s="17" t="e">
        <f>X21/X14</f>
        <v>#DIV/0!</v>
      </c>
      <c r="Z21" s="14">
        <f>+Z14-Z19</f>
        <v>980000</v>
      </c>
      <c r="AA21" s="17">
        <f>Z21/Z14</f>
        <v>1</v>
      </c>
      <c r="AB21" s="8"/>
      <c r="AC21" s="8"/>
      <c r="AD21" s="8"/>
      <c r="AE21" s="8"/>
      <c r="AF21" s="6"/>
    </row>
    <row r="22" spans="1:3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6"/>
    </row>
    <row r="23" spans="1:32">
      <c r="A23" s="24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6"/>
    </row>
    <row r="24" spans="1:3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6"/>
    </row>
    <row r="25" spans="1:32">
      <c r="A25" s="3" t="s">
        <v>24</v>
      </c>
      <c r="B25" s="8">
        <v>54000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>
        <f t="shared" ref="Z25:Z32" si="3">+D25+F25+B25+H25+J25+L25+N25+P25+R25+T25+V25+X25</f>
        <v>54000</v>
      </c>
      <c r="AA25" s="8"/>
      <c r="AB25" s="8"/>
      <c r="AC25" s="8"/>
      <c r="AD25" s="8"/>
      <c r="AE25" s="8"/>
      <c r="AF25" s="6"/>
    </row>
    <row r="26" spans="1:32">
      <c r="A26" s="2" t="s">
        <v>25</v>
      </c>
      <c r="B26" s="8">
        <v>89000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>
        <f t="shared" si="3"/>
        <v>89000</v>
      </c>
      <c r="AA26" s="8"/>
      <c r="AB26" s="8"/>
      <c r="AC26" s="8"/>
      <c r="AD26" s="8"/>
      <c r="AE26" s="8"/>
      <c r="AF26" s="6"/>
    </row>
    <row r="27" spans="1:32">
      <c r="A27" s="2" t="s">
        <v>26</v>
      </c>
      <c r="B27" s="8">
        <v>30000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>
        <f t="shared" si="3"/>
        <v>30000</v>
      </c>
      <c r="AA27" s="8"/>
      <c r="AB27" s="8"/>
      <c r="AC27" s="8"/>
      <c r="AD27" s="8"/>
      <c r="AE27" s="8"/>
      <c r="AF27" s="6"/>
    </row>
    <row r="28" spans="1:32">
      <c r="A28" s="2" t="s">
        <v>28</v>
      </c>
      <c r="B28" s="8">
        <v>30000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>
        <f t="shared" si="3"/>
        <v>30000</v>
      </c>
      <c r="AA28" s="8"/>
      <c r="AB28" s="8"/>
      <c r="AC28" s="8"/>
      <c r="AD28" s="8"/>
      <c r="AE28" s="8"/>
      <c r="AF28" s="6"/>
    </row>
    <row r="29" spans="1:32">
      <c r="A29" s="2" t="s">
        <v>27</v>
      </c>
      <c r="B29" s="8">
        <v>25000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>
        <f t="shared" si="3"/>
        <v>25000</v>
      </c>
      <c r="AA29" s="8"/>
      <c r="AB29" s="8"/>
      <c r="AC29" s="8"/>
      <c r="AD29" s="8"/>
      <c r="AE29" s="8"/>
      <c r="AF29" s="6"/>
    </row>
    <row r="30" spans="1:32">
      <c r="A30" s="2" t="s">
        <v>29</v>
      </c>
      <c r="B30" s="8">
        <v>40000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>
        <f t="shared" si="3"/>
        <v>40000</v>
      </c>
      <c r="AA30" s="8"/>
      <c r="AB30" s="8"/>
      <c r="AC30" s="8"/>
      <c r="AD30" s="8"/>
      <c r="AE30" s="8"/>
      <c r="AF30" s="6"/>
    </row>
    <row r="31" spans="1:32">
      <c r="A31" s="2" t="s">
        <v>30</v>
      </c>
      <c r="B31" s="8">
        <v>22000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>
        <f t="shared" si="3"/>
        <v>22000</v>
      </c>
      <c r="AA31" s="8"/>
      <c r="AB31" s="8"/>
      <c r="AC31" s="8"/>
      <c r="AD31" s="8"/>
      <c r="AE31" s="8"/>
      <c r="AF31" s="6"/>
    </row>
    <row r="32" spans="1:32">
      <c r="A32" s="2" t="s">
        <v>31</v>
      </c>
      <c r="B32" s="8">
        <v>8000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>
        <f t="shared" si="3"/>
        <v>8000</v>
      </c>
      <c r="AA32" s="8"/>
      <c r="AB32" s="8"/>
      <c r="AC32" s="8"/>
      <c r="AD32" s="8"/>
      <c r="AE32" s="8"/>
      <c r="AF32" s="6"/>
    </row>
    <row r="33" spans="1:32">
      <c r="A33" s="1" t="s">
        <v>32</v>
      </c>
      <c r="B33" s="10">
        <f>+SUM(B25:B32)</f>
        <v>298000</v>
      </c>
      <c r="C33" s="18">
        <f>+B33/B14</f>
        <v>0.30408163265306121</v>
      </c>
      <c r="D33" s="10">
        <f>+SUM(D25:D32)</f>
        <v>0</v>
      </c>
      <c r="E33" s="18" t="e">
        <f>+D33/D14</f>
        <v>#DIV/0!</v>
      </c>
      <c r="F33" s="10">
        <f t="shared" ref="F33" si="4">+SUM(F25:F32)</f>
        <v>0</v>
      </c>
      <c r="G33" s="18" t="e">
        <f>+F33/F14</f>
        <v>#DIV/0!</v>
      </c>
      <c r="H33" s="10">
        <f t="shared" ref="H33" si="5">+SUM(H25:H32)</f>
        <v>0</v>
      </c>
      <c r="I33" s="18" t="e">
        <f>+H33/H14</f>
        <v>#DIV/0!</v>
      </c>
      <c r="J33" s="10">
        <f t="shared" ref="J33" si="6">+SUM(J25:J32)</f>
        <v>0</v>
      </c>
      <c r="K33" s="18" t="e">
        <f>+J33/J14</f>
        <v>#DIV/0!</v>
      </c>
      <c r="L33" s="10">
        <f t="shared" ref="L33" si="7">+SUM(L25:L32)</f>
        <v>0</v>
      </c>
      <c r="M33" s="18" t="e">
        <f>+L33/L14</f>
        <v>#DIV/0!</v>
      </c>
      <c r="N33" s="10">
        <f t="shared" ref="N33" si="8">+SUM(N25:N32)</f>
        <v>0</v>
      </c>
      <c r="O33" s="18" t="e">
        <f>+N33/N14</f>
        <v>#DIV/0!</v>
      </c>
      <c r="P33" s="10">
        <f t="shared" ref="P33" si="9">+SUM(P25:P32)</f>
        <v>0</v>
      </c>
      <c r="Q33" s="18" t="e">
        <f>+P33/P14</f>
        <v>#DIV/0!</v>
      </c>
      <c r="R33" s="10">
        <f t="shared" ref="R33" si="10">+SUM(R25:R32)</f>
        <v>0</v>
      </c>
      <c r="S33" s="18" t="e">
        <f>+R33/R14</f>
        <v>#DIV/0!</v>
      </c>
      <c r="T33" s="10">
        <f t="shared" ref="T33" si="11">+SUM(T25:T32)</f>
        <v>0</v>
      </c>
      <c r="U33" s="18" t="e">
        <f>+T33/T14</f>
        <v>#DIV/0!</v>
      </c>
      <c r="V33" s="10">
        <f t="shared" ref="V33" si="12">+SUM(V25:V32)</f>
        <v>0</v>
      </c>
      <c r="W33" s="18" t="e">
        <f>+V33/V14</f>
        <v>#DIV/0!</v>
      </c>
      <c r="X33" s="10">
        <f t="shared" ref="X33" si="13">+SUM(X25:X32)</f>
        <v>0</v>
      </c>
      <c r="Y33" s="18" t="e">
        <f>+X33/X14</f>
        <v>#DIV/0!</v>
      </c>
      <c r="Z33" s="10">
        <f t="shared" ref="Z33" si="14">+SUM(Z25:Z32)</f>
        <v>298000</v>
      </c>
      <c r="AA33" s="18">
        <f>+Z33/Z14</f>
        <v>0.30408163265306121</v>
      </c>
      <c r="AB33" s="8"/>
      <c r="AC33" s="8"/>
      <c r="AD33" s="8"/>
      <c r="AE33" s="8"/>
      <c r="AF33" s="6"/>
    </row>
    <row r="34" spans="1:3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6"/>
    </row>
    <row r="35" spans="1:32">
      <c r="A35" s="3" t="s">
        <v>33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6"/>
    </row>
    <row r="36" spans="1:32">
      <c r="A36" s="2" t="s">
        <v>25</v>
      </c>
      <c r="B36" s="8">
        <v>80000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>
        <f t="shared" ref="Z36:Z49" si="15">+D36+F36+B36+H36+J36+L36+N36+P36+R36+T36+V36+X36</f>
        <v>80000</v>
      </c>
      <c r="AA36" s="8"/>
      <c r="AB36" s="8"/>
      <c r="AC36" s="8"/>
      <c r="AD36" s="8"/>
      <c r="AE36" s="8"/>
      <c r="AF36" s="6"/>
    </row>
    <row r="37" spans="1:32">
      <c r="A37" s="2" t="s">
        <v>34</v>
      </c>
      <c r="B37" s="8">
        <v>34000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>
        <f t="shared" si="15"/>
        <v>34000</v>
      </c>
      <c r="AA37" s="8"/>
      <c r="AB37" s="8"/>
      <c r="AC37" s="8"/>
      <c r="AD37" s="8"/>
      <c r="AE37" s="8"/>
      <c r="AF37" s="6"/>
    </row>
    <row r="38" spans="1:32">
      <c r="A38" s="2" t="s">
        <v>35</v>
      </c>
      <c r="B38" s="8">
        <v>6000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>
        <f t="shared" si="15"/>
        <v>6000</v>
      </c>
      <c r="AA38" s="8"/>
      <c r="AB38" s="8"/>
      <c r="AC38" s="8"/>
      <c r="AD38" s="8"/>
      <c r="AE38" s="8"/>
      <c r="AF38" s="6"/>
    </row>
    <row r="39" spans="1:32">
      <c r="A39" s="2" t="s">
        <v>36</v>
      </c>
      <c r="B39" s="8">
        <v>5000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>
        <f t="shared" si="15"/>
        <v>5000</v>
      </c>
      <c r="AA39" s="8"/>
      <c r="AB39" s="8"/>
      <c r="AC39" s="8"/>
      <c r="AD39" s="8"/>
      <c r="AE39" s="8"/>
      <c r="AF39" s="6"/>
    </row>
    <row r="40" spans="1:32">
      <c r="A40" s="2" t="s">
        <v>37</v>
      </c>
      <c r="B40" s="8">
        <v>25000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>
        <f t="shared" si="15"/>
        <v>25000</v>
      </c>
      <c r="AA40" s="8"/>
      <c r="AB40" s="8"/>
      <c r="AC40" s="8"/>
      <c r="AD40" s="8"/>
      <c r="AE40" s="8"/>
      <c r="AF40" s="6"/>
    </row>
    <row r="41" spans="1:32">
      <c r="A41" s="2" t="s">
        <v>38</v>
      </c>
      <c r="B41" s="8">
        <v>8000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>
        <f t="shared" si="15"/>
        <v>8000</v>
      </c>
      <c r="AA41" s="8"/>
      <c r="AB41" s="8"/>
      <c r="AC41" s="8"/>
      <c r="AD41" s="8"/>
      <c r="AE41" s="8"/>
      <c r="AF41" s="6"/>
    </row>
    <row r="42" spans="1:32">
      <c r="A42" s="2" t="s">
        <v>39</v>
      </c>
      <c r="B42" s="8">
        <v>3000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>
        <f t="shared" si="15"/>
        <v>3000</v>
      </c>
      <c r="AA42" s="8"/>
      <c r="AB42" s="8"/>
      <c r="AC42" s="8"/>
      <c r="AD42" s="8"/>
      <c r="AE42" s="8"/>
      <c r="AF42" s="6"/>
    </row>
    <row r="43" spans="1:32">
      <c r="A43" s="2" t="s">
        <v>40</v>
      </c>
      <c r="B43" s="8">
        <v>12000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>
        <f t="shared" si="15"/>
        <v>12000</v>
      </c>
      <c r="AA43" s="8"/>
      <c r="AB43" s="8"/>
      <c r="AC43" s="8"/>
      <c r="AD43" s="8"/>
      <c r="AE43" s="8"/>
      <c r="AF43" s="6"/>
    </row>
    <row r="44" spans="1:32">
      <c r="A44" s="2" t="s">
        <v>41</v>
      </c>
      <c r="B44" s="8">
        <v>18000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>
        <f t="shared" si="15"/>
        <v>18000</v>
      </c>
      <c r="AA44" s="8"/>
      <c r="AB44" s="8"/>
      <c r="AC44" s="8"/>
      <c r="AD44" s="8"/>
      <c r="AE44" s="8"/>
      <c r="AF44" s="6"/>
    </row>
    <row r="45" spans="1:32">
      <c r="A45" s="2" t="s">
        <v>42</v>
      </c>
      <c r="B45" s="8">
        <v>4000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>
        <f t="shared" si="15"/>
        <v>4000</v>
      </c>
      <c r="AA45" s="8"/>
      <c r="AB45" s="8"/>
      <c r="AC45" s="8"/>
      <c r="AD45" s="8"/>
      <c r="AE45" s="8"/>
      <c r="AF45" s="6"/>
    </row>
    <row r="46" spans="1:32">
      <c r="A46" s="2" t="s">
        <v>43</v>
      </c>
      <c r="B46" s="8">
        <v>3000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>
        <f t="shared" si="15"/>
        <v>3000</v>
      </c>
      <c r="AA46" s="8"/>
      <c r="AB46" s="8"/>
      <c r="AC46" s="8"/>
      <c r="AD46" s="8"/>
      <c r="AE46" s="8"/>
      <c r="AF46" s="6"/>
    </row>
    <row r="47" spans="1:32">
      <c r="A47" s="2" t="s">
        <v>44</v>
      </c>
      <c r="B47" s="8">
        <v>15000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>
        <f t="shared" si="15"/>
        <v>15000</v>
      </c>
      <c r="AA47" s="8"/>
      <c r="AB47" s="8"/>
      <c r="AC47" s="8"/>
      <c r="AD47" s="8"/>
      <c r="AE47" s="8"/>
      <c r="AF47" s="6"/>
    </row>
    <row r="48" spans="1:32">
      <c r="A48" s="2" t="s">
        <v>45</v>
      </c>
      <c r="B48" s="8">
        <v>1800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>
        <f t="shared" si="15"/>
        <v>1800</v>
      </c>
      <c r="AA48" s="8"/>
      <c r="AB48" s="8"/>
      <c r="AC48" s="8"/>
      <c r="AD48" s="8"/>
      <c r="AE48" s="8"/>
      <c r="AF48" s="6"/>
    </row>
    <row r="49" spans="1:32">
      <c r="A49" s="2" t="s">
        <v>46</v>
      </c>
      <c r="B49" s="8">
        <v>13000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>
        <f t="shared" si="15"/>
        <v>13000</v>
      </c>
      <c r="AA49" s="8"/>
      <c r="AB49" s="8"/>
      <c r="AC49" s="8"/>
      <c r="AD49" s="8"/>
      <c r="AE49" s="8"/>
      <c r="AF49" s="6"/>
    </row>
    <row r="50" spans="1:32">
      <c r="A50" s="1" t="s">
        <v>47</v>
      </c>
      <c r="B50" s="10">
        <f>SUM(B36:B49)</f>
        <v>227800</v>
      </c>
      <c r="C50" s="18">
        <f>+B50/B14</f>
        <v>0.23244897959183675</v>
      </c>
      <c r="D50" s="10">
        <f t="shared" ref="D50" si="16">SUM(D36:D49)</f>
        <v>0</v>
      </c>
      <c r="E50" s="18" t="e">
        <f>+D50/D14</f>
        <v>#DIV/0!</v>
      </c>
      <c r="F50" s="10">
        <f t="shared" ref="F50" si="17">SUM(F36:F49)</f>
        <v>0</v>
      </c>
      <c r="G50" s="18" t="e">
        <f>+F50/F14</f>
        <v>#DIV/0!</v>
      </c>
      <c r="H50" s="10">
        <f t="shared" ref="H50" si="18">SUM(H36:H49)</f>
        <v>0</v>
      </c>
      <c r="I50" s="18" t="e">
        <f>+H50/H14</f>
        <v>#DIV/0!</v>
      </c>
      <c r="J50" s="10">
        <f t="shared" ref="J50" si="19">SUM(J36:J49)</f>
        <v>0</v>
      </c>
      <c r="K50" s="18" t="e">
        <f>+J50/J14</f>
        <v>#DIV/0!</v>
      </c>
      <c r="L50" s="10">
        <f t="shared" ref="L50" si="20">SUM(L36:L49)</f>
        <v>0</v>
      </c>
      <c r="M50" s="18" t="e">
        <f>+L50/L14</f>
        <v>#DIV/0!</v>
      </c>
      <c r="N50" s="10">
        <f t="shared" ref="N50" si="21">SUM(N36:N49)</f>
        <v>0</v>
      </c>
      <c r="O50" s="18" t="e">
        <f>+N50/N14</f>
        <v>#DIV/0!</v>
      </c>
      <c r="P50" s="10">
        <f t="shared" ref="P50" si="22">SUM(P36:P49)</f>
        <v>0</v>
      </c>
      <c r="Q50" s="18" t="e">
        <f>+P50/P14</f>
        <v>#DIV/0!</v>
      </c>
      <c r="R50" s="10">
        <f t="shared" ref="R50" si="23">SUM(R36:R49)</f>
        <v>0</v>
      </c>
      <c r="S50" s="18" t="e">
        <f>+R50/R14</f>
        <v>#DIV/0!</v>
      </c>
      <c r="T50" s="10">
        <f t="shared" ref="T50" si="24">SUM(T36:T49)</f>
        <v>0</v>
      </c>
      <c r="U50" s="18" t="e">
        <f>+T50/T14</f>
        <v>#DIV/0!</v>
      </c>
      <c r="V50" s="10">
        <f t="shared" ref="V50" si="25">SUM(V36:V49)</f>
        <v>0</v>
      </c>
      <c r="W50" s="18" t="e">
        <f>+V50/V14</f>
        <v>#DIV/0!</v>
      </c>
      <c r="X50" s="10">
        <f t="shared" ref="X50" si="26">SUM(X36:X49)</f>
        <v>0</v>
      </c>
      <c r="Y50" s="18" t="e">
        <f>+X50/X14</f>
        <v>#DIV/0!</v>
      </c>
      <c r="Z50" s="10">
        <f t="shared" ref="Z50" si="27">SUM(Z36:Z49)</f>
        <v>227800</v>
      </c>
      <c r="AA50" s="18">
        <f>+Z50/Z14</f>
        <v>0.23244897959183675</v>
      </c>
      <c r="AB50" s="8"/>
      <c r="AC50" s="8"/>
      <c r="AD50" s="8"/>
      <c r="AE50" s="8"/>
      <c r="AF50" s="6"/>
    </row>
    <row r="51" spans="1:3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6"/>
    </row>
    <row r="52" spans="1:32" ht="18.75">
      <c r="A52" s="15" t="s">
        <v>50</v>
      </c>
      <c r="B52" s="16">
        <f>+B50+B33</f>
        <v>525800</v>
      </c>
      <c r="C52" s="20">
        <f>B52/B14</f>
        <v>0.53653061224489795</v>
      </c>
      <c r="D52" s="16">
        <f t="shared" ref="D52" si="28">+D50+D33</f>
        <v>0</v>
      </c>
      <c r="E52" s="20" t="e">
        <f>D52/D14</f>
        <v>#DIV/0!</v>
      </c>
      <c r="F52" s="16">
        <f t="shared" ref="F52" si="29">+F50+F33</f>
        <v>0</v>
      </c>
      <c r="G52" s="20" t="e">
        <f>F52/F14</f>
        <v>#DIV/0!</v>
      </c>
      <c r="H52" s="16">
        <f t="shared" ref="H52" si="30">+H50+H33</f>
        <v>0</v>
      </c>
      <c r="I52" s="20" t="e">
        <f>H52/H14</f>
        <v>#DIV/0!</v>
      </c>
      <c r="J52" s="16">
        <f t="shared" ref="J52" si="31">+J50+J33</f>
        <v>0</v>
      </c>
      <c r="K52" s="20" t="e">
        <f>J52/J14</f>
        <v>#DIV/0!</v>
      </c>
      <c r="L52" s="16">
        <f t="shared" ref="L52" si="32">+L50+L33</f>
        <v>0</v>
      </c>
      <c r="M52" s="20" t="e">
        <f>L52/L14</f>
        <v>#DIV/0!</v>
      </c>
      <c r="N52" s="16">
        <f t="shared" ref="N52" si="33">+N50+N33</f>
        <v>0</v>
      </c>
      <c r="O52" s="20" t="e">
        <f>N52/N14</f>
        <v>#DIV/0!</v>
      </c>
      <c r="P52" s="16">
        <f t="shared" ref="P52" si="34">+P50+P33</f>
        <v>0</v>
      </c>
      <c r="Q52" s="20" t="e">
        <f>P52/P14</f>
        <v>#DIV/0!</v>
      </c>
      <c r="R52" s="16">
        <f t="shared" ref="R52" si="35">+R50+R33</f>
        <v>0</v>
      </c>
      <c r="S52" s="20" t="e">
        <f>R52/R14</f>
        <v>#DIV/0!</v>
      </c>
      <c r="T52" s="16">
        <f t="shared" ref="T52" si="36">+T50+T33</f>
        <v>0</v>
      </c>
      <c r="U52" s="20" t="e">
        <f>T52/T14</f>
        <v>#DIV/0!</v>
      </c>
      <c r="V52" s="16">
        <f t="shared" ref="V52" si="37">+V50+V33</f>
        <v>0</v>
      </c>
      <c r="W52" s="20" t="e">
        <f>V52/V14</f>
        <v>#DIV/0!</v>
      </c>
      <c r="X52" s="16">
        <f t="shared" ref="X52" si="38">+X50+X33</f>
        <v>0</v>
      </c>
      <c r="Y52" s="20" t="e">
        <f>X52/X14</f>
        <v>#DIV/0!</v>
      </c>
      <c r="Z52" s="16">
        <f t="shared" ref="Z52" si="39">+Z50+Z33</f>
        <v>525800</v>
      </c>
      <c r="AA52" s="20">
        <f>Z52/Z14</f>
        <v>0.53653061224489795</v>
      </c>
      <c r="AB52" s="8"/>
      <c r="AC52" s="8"/>
      <c r="AD52" s="8"/>
      <c r="AE52" s="8"/>
      <c r="AF52" s="6"/>
    </row>
    <row r="53" spans="1:3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6"/>
    </row>
    <row r="54" spans="1:32" ht="18.75">
      <c r="A54" s="26" t="s">
        <v>51</v>
      </c>
      <c r="B54" s="14">
        <f>+B21-B52</f>
        <v>254200</v>
      </c>
      <c r="C54" s="17">
        <f>B54/B14</f>
        <v>0.25938775510204082</v>
      </c>
      <c r="D54" s="14">
        <f t="shared" ref="D54:Z54" si="40">+D21-D52</f>
        <v>0</v>
      </c>
      <c r="E54" s="17" t="e">
        <f>D54/D14</f>
        <v>#DIV/0!</v>
      </c>
      <c r="F54" s="14">
        <f t="shared" si="40"/>
        <v>0</v>
      </c>
      <c r="G54" s="17" t="e">
        <f>F54/F14</f>
        <v>#DIV/0!</v>
      </c>
      <c r="H54" s="14">
        <f t="shared" si="40"/>
        <v>0</v>
      </c>
      <c r="I54" s="17" t="e">
        <f>H54/H14</f>
        <v>#DIV/0!</v>
      </c>
      <c r="J54" s="14">
        <f t="shared" si="40"/>
        <v>0</v>
      </c>
      <c r="K54" s="17" t="e">
        <f>J54/J14</f>
        <v>#DIV/0!</v>
      </c>
      <c r="L54" s="14">
        <f t="shared" si="40"/>
        <v>0</v>
      </c>
      <c r="M54" s="17" t="e">
        <f>L54/L14</f>
        <v>#DIV/0!</v>
      </c>
      <c r="N54" s="14">
        <f t="shared" si="40"/>
        <v>0</v>
      </c>
      <c r="O54" s="17" t="e">
        <f>N54/N14</f>
        <v>#DIV/0!</v>
      </c>
      <c r="P54" s="14">
        <f t="shared" si="40"/>
        <v>0</v>
      </c>
      <c r="Q54" s="17" t="e">
        <f>P54/P14</f>
        <v>#DIV/0!</v>
      </c>
      <c r="R54" s="14">
        <f t="shared" si="40"/>
        <v>0</v>
      </c>
      <c r="S54" s="17" t="e">
        <f>R54/R14</f>
        <v>#DIV/0!</v>
      </c>
      <c r="T54" s="14">
        <f t="shared" si="40"/>
        <v>0</v>
      </c>
      <c r="U54" s="17" t="e">
        <f>T54/T14</f>
        <v>#DIV/0!</v>
      </c>
      <c r="V54" s="14">
        <f t="shared" si="40"/>
        <v>0</v>
      </c>
      <c r="W54" s="17" t="e">
        <f>V54/V14</f>
        <v>#DIV/0!</v>
      </c>
      <c r="X54" s="14">
        <f t="shared" si="40"/>
        <v>0</v>
      </c>
      <c r="Y54" s="17" t="e">
        <f>X54/X14</f>
        <v>#DIV/0!</v>
      </c>
      <c r="Z54" s="14">
        <f t="shared" si="40"/>
        <v>454200</v>
      </c>
      <c r="AA54" s="17">
        <f>Z54/Z14</f>
        <v>0.46346938775510205</v>
      </c>
      <c r="AB54" s="8"/>
      <c r="AC54" s="8"/>
      <c r="AD54" s="8"/>
      <c r="AE54" s="8"/>
      <c r="AF54" s="6"/>
    </row>
    <row r="55" spans="1:32" s="5" customFormat="1" ht="18.75">
      <c r="A55" s="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7"/>
    </row>
    <row r="56" spans="1:32">
      <c r="A56" s="3" t="s">
        <v>48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6"/>
    </row>
    <row r="57" spans="1:32">
      <c r="A57" s="2" t="s">
        <v>58</v>
      </c>
      <c r="B57" s="8">
        <v>10000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f t="shared" ref="Z57" si="41">+D57+F57+B57+H57+J57+L57+N57+P57+R57+T57+V57+X57</f>
        <v>10000</v>
      </c>
      <c r="AA57" s="8"/>
      <c r="AB57" s="8"/>
      <c r="AC57" s="8"/>
      <c r="AD57" s="8"/>
      <c r="AE57" s="8"/>
      <c r="AF57" s="6"/>
    </row>
    <row r="58" spans="1:3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6"/>
    </row>
    <row r="59" spans="1:32">
      <c r="A59" s="1" t="s">
        <v>49</v>
      </c>
      <c r="B59" s="10">
        <f>+B57</f>
        <v>10000</v>
      </c>
      <c r="C59" s="19">
        <f>B59/B14</f>
        <v>1.020408163265306E-2</v>
      </c>
      <c r="D59" s="10">
        <f t="shared" ref="D59:Z59" si="42">+D57</f>
        <v>0</v>
      </c>
      <c r="E59" s="19" t="e">
        <f>D59/D14</f>
        <v>#DIV/0!</v>
      </c>
      <c r="F59" s="10">
        <f t="shared" si="42"/>
        <v>0</v>
      </c>
      <c r="G59" s="19" t="e">
        <f>F59/F14</f>
        <v>#DIV/0!</v>
      </c>
      <c r="H59" s="10">
        <f t="shared" si="42"/>
        <v>0</v>
      </c>
      <c r="I59" s="19" t="e">
        <f>H59/H14</f>
        <v>#DIV/0!</v>
      </c>
      <c r="J59" s="10">
        <f t="shared" si="42"/>
        <v>0</v>
      </c>
      <c r="K59" s="19" t="e">
        <f>J59/J14</f>
        <v>#DIV/0!</v>
      </c>
      <c r="L59" s="10">
        <f t="shared" si="42"/>
        <v>0</v>
      </c>
      <c r="M59" s="19" t="e">
        <f>L59/L14</f>
        <v>#DIV/0!</v>
      </c>
      <c r="N59" s="10">
        <f t="shared" si="42"/>
        <v>0</v>
      </c>
      <c r="O59" s="19" t="e">
        <f>N59/N14</f>
        <v>#DIV/0!</v>
      </c>
      <c r="P59" s="10">
        <f t="shared" si="42"/>
        <v>0</v>
      </c>
      <c r="Q59" s="19" t="e">
        <f>P59/P14</f>
        <v>#DIV/0!</v>
      </c>
      <c r="R59" s="10">
        <f t="shared" si="42"/>
        <v>0</v>
      </c>
      <c r="S59" s="19" t="e">
        <f>R59/R14</f>
        <v>#DIV/0!</v>
      </c>
      <c r="T59" s="10">
        <f t="shared" si="42"/>
        <v>0</v>
      </c>
      <c r="U59" s="19" t="e">
        <f>T59/T14</f>
        <v>#DIV/0!</v>
      </c>
      <c r="V59" s="10">
        <f t="shared" si="42"/>
        <v>0</v>
      </c>
      <c r="W59" s="19" t="e">
        <f>V59/V14</f>
        <v>#DIV/0!</v>
      </c>
      <c r="X59" s="10">
        <f t="shared" si="42"/>
        <v>0</v>
      </c>
      <c r="Y59" s="19" t="e">
        <f>X59/X14</f>
        <v>#DIV/0!</v>
      </c>
      <c r="Z59" s="10">
        <f t="shared" si="42"/>
        <v>10000</v>
      </c>
      <c r="AA59" s="19">
        <f>Z59/Z14</f>
        <v>1.020408163265306E-2</v>
      </c>
      <c r="AB59" s="8"/>
      <c r="AC59" s="8"/>
      <c r="AD59" s="8"/>
      <c r="AE59" s="8"/>
      <c r="AF59" s="6"/>
    </row>
    <row r="60" spans="1:3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6"/>
    </row>
    <row r="61" spans="1:32" ht="18.75">
      <c r="A61" s="27" t="s">
        <v>52</v>
      </c>
      <c r="B61" s="13">
        <f>+B54-B59</f>
        <v>244200</v>
      </c>
      <c r="C61" s="21">
        <f>B61/B14</f>
        <v>0.24918367346938775</v>
      </c>
      <c r="D61" s="13">
        <f t="shared" ref="D61:Z61" si="43">+D54-D59</f>
        <v>0</v>
      </c>
      <c r="E61" s="21" t="e">
        <f>D61/D14</f>
        <v>#DIV/0!</v>
      </c>
      <c r="F61" s="13">
        <f t="shared" si="43"/>
        <v>0</v>
      </c>
      <c r="G61" s="21" t="e">
        <f>F61/F14</f>
        <v>#DIV/0!</v>
      </c>
      <c r="H61" s="13">
        <f t="shared" si="43"/>
        <v>0</v>
      </c>
      <c r="I61" s="21" t="e">
        <f>H61/H14</f>
        <v>#DIV/0!</v>
      </c>
      <c r="J61" s="13">
        <f t="shared" si="43"/>
        <v>0</v>
      </c>
      <c r="K61" s="21" t="e">
        <f>J61/J14</f>
        <v>#DIV/0!</v>
      </c>
      <c r="L61" s="13">
        <f t="shared" si="43"/>
        <v>0</v>
      </c>
      <c r="M61" s="21" t="e">
        <f>L61/L14</f>
        <v>#DIV/0!</v>
      </c>
      <c r="N61" s="13">
        <f t="shared" si="43"/>
        <v>0</v>
      </c>
      <c r="O61" s="21" t="e">
        <f>N61/N14</f>
        <v>#DIV/0!</v>
      </c>
      <c r="P61" s="13">
        <f t="shared" si="43"/>
        <v>0</v>
      </c>
      <c r="Q61" s="21" t="e">
        <f>P61/P14</f>
        <v>#DIV/0!</v>
      </c>
      <c r="R61" s="13">
        <f t="shared" si="43"/>
        <v>0</v>
      </c>
      <c r="S61" s="21" t="e">
        <f>R61/R14</f>
        <v>#DIV/0!</v>
      </c>
      <c r="T61" s="13">
        <f t="shared" si="43"/>
        <v>0</v>
      </c>
      <c r="U61" s="21" t="e">
        <f>T61/T14</f>
        <v>#DIV/0!</v>
      </c>
      <c r="V61" s="13">
        <f t="shared" si="43"/>
        <v>0</v>
      </c>
      <c r="W61" s="21" t="e">
        <f>V61/V14</f>
        <v>#DIV/0!</v>
      </c>
      <c r="X61" s="13">
        <f t="shared" si="43"/>
        <v>0</v>
      </c>
      <c r="Y61" s="21" t="e">
        <f>X61/X14</f>
        <v>#DIV/0!</v>
      </c>
      <c r="Z61" s="13">
        <f t="shared" si="43"/>
        <v>444200</v>
      </c>
      <c r="AA61" s="21">
        <f>Z61/Z14</f>
        <v>0.45326530612244897</v>
      </c>
      <c r="AB61" s="8"/>
      <c r="AC61" s="8"/>
      <c r="AD61" s="8"/>
      <c r="AE61" s="8"/>
      <c r="AF61" s="6"/>
    </row>
    <row r="62" spans="1:3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6"/>
    </row>
    <row r="63" spans="1:32">
      <c r="A63" s="2" t="s">
        <v>53</v>
      </c>
      <c r="B63" s="6">
        <v>40000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8">
        <f t="shared" ref="Z63" si="44">+D63+F63+B63+H63+J63+L63+N63+P63+R63+T63+V63+X63</f>
        <v>40000</v>
      </c>
      <c r="AA63" s="6"/>
      <c r="AB63" s="6"/>
      <c r="AC63" s="6"/>
      <c r="AD63" s="6"/>
      <c r="AE63" s="6"/>
      <c r="AF63" s="6"/>
    </row>
    <row r="64" spans="1:32">
      <c r="A64" s="1" t="s">
        <v>54</v>
      </c>
      <c r="B64" s="12">
        <f>+B63</f>
        <v>40000</v>
      </c>
      <c r="C64" s="12"/>
      <c r="D64" s="12">
        <f t="shared" ref="D64:Z64" si="45">+D63</f>
        <v>0</v>
      </c>
      <c r="E64" s="12"/>
      <c r="F64" s="12">
        <f t="shared" si="45"/>
        <v>0</v>
      </c>
      <c r="G64" s="12"/>
      <c r="H64" s="12">
        <f t="shared" si="45"/>
        <v>0</v>
      </c>
      <c r="I64" s="12"/>
      <c r="J64" s="12">
        <f t="shared" si="45"/>
        <v>0</v>
      </c>
      <c r="K64" s="12"/>
      <c r="L64" s="12">
        <f t="shared" si="45"/>
        <v>0</v>
      </c>
      <c r="M64" s="12"/>
      <c r="N64" s="12">
        <f t="shared" si="45"/>
        <v>0</v>
      </c>
      <c r="O64" s="12"/>
      <c r="P64" s="12">
        <f t="shared" si="45"/>
        <v>0</v>
      </c>
      <c r="Q64" s="12"/>
      <c r="R64" s="12">
        <f t="shared" si="45"/>
        <v>0</v>
      </c>
      <c r="S64" s="12"/>
      <c r="T64" s="12">
        <f t="shared" si="45"/>
        <v>0</v>
      </c>
      <c r="U64" s="12"/>
      <c r="V64" s="12">
        <f t="shared" si="45"/>
        <v>0</v>
      </c>
      <c r="W64" s="12"/>
      <c r="X64" s="12">
        <f t="shared" si="45"/>
        <v>0</v>
      </c>
      <c r="Y64" s="12"/>
      <c r="Z64" s="12">
        <f t="shared" si="45"/>
        <v>40000</v>
      </c>
      <c r="AA64" s="12"/>
      <c r="AB64" s="6"/>
      <c r="AC64" s="6"/>
      <c r="AD64" s="6"/>
      <c r="AE64" s="6"/>
      <c r="AF64" s="6"/>
    </row>
    <row r="65" spans="1:3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8.75">
      <c r="A66" s="26" t="s">
        <v>55</v>
      </c>
      <c r="B66" s="11">
        <f>+B61-B63</f>
        <v>204200</v>
      </c>
      <c r="C66" s="22">
        <f>B66/B14</f>
        <v>0.20836734693877551</v>
      </c>
      <c r="D66" s="11">
        <f t="shared" ref="D66" si="46">+D61-D63</f>
        <v>0</v>
      </c>
      <c r="E66" s="22" t="e">
        <f>D66/D14</f>
        <v>#DIV/0!</v>
      </c>
      <c r="F66" s="11">
        <f t="shared" ref="F66" si="47">+F61-F63</f>
        <v>0</v>
      </c>
      <c r="G66" s="22" t="e">
        <f>F66/F14</f>
        <v>#DIV/0!</v>
      </c>
      <c r="H66" s="11">
        <f t="shared" ref="H66" si="48">+H61-H63</f>
        <v>0</v>
      </c>
      <c r="I66" s="22" t="e">
        <f>H66/H14</f>
        <v>#DIV/0!</v>
      </c>
      <c r="J66" s="11">
        <f t="shared" ref="J66" si="49">+J61-J63</f>
        <v>0</v>
      </c>
      <c r="K66" s="22" t="e">
        <f>J66/J14</f>
        <v>#DIV/0!</v>
      </c>
      <c r="L66" s="11">
        <f t="shared" ref="L66" si="50">+L61-L63</f>
        <v>0</v>
      </c>
      <c r="M66" s="22" t="e">
        <f>L66/L14</f>
        <v>#DIV/0!</v>
      </c>
      <c r="N66" s="11">
        <f t="shared" ref="N66" si="51">+N61-N63</f>
        <v>0</v>
      </c>
      <c r="O66" s="22" t="e">
        <f>N66/N14</f>
        <v>#DIV/0!</v>
      </c>
      <c r="P66" s="11">
        <f t="shared" ref="P66" si="52">+P61-P63</f>
        <v>0</v>
      </c>
      <c r="Q66" s="22" t="e">
        <f>P66/P14</f>
        <v>#DIV/0!</v>
      </c>
      <c r="R66" s="11">
        <f t="shared" ref="R66" si="53">+R61-R63</f>
        <v>0</v>
      </c>
      <c r="S66" s="22" t="e">
        <f>R66/R14</f>
        <v>#DIV/0!</v>
      </c>
      <c r="T66" s="11">
        <f t="shared" ref="T66" si="54">+T61-T63</f>
        <v>0</v>
      </c>
      <c r="U66" s="22" t="e">
        <f>T66/T14</f>
        <v>#DIV/0!</v>
      </c>
      <c r="V66" s="11">
        <f t="shared" ref="V66" si="55">+V61-V63</f>
        <v>0</v>
      </c>
      <c r="W66" s="22" t="e">
        <f>V66/V14</f>
        <v>#DIV/0!</v>
      </c>
      <c r="X66" s="11">
        <f t="shared" ref="X66" si="56">+X61-X63</f>
        <v>0</v>
      </c>
      <c r="Y66" s="22" t="e">
        <f>X66/X14</f>
        <v>#DIV/0!</v>
      </c>
      <c r="Z66" s="11">
        <f t="shared" ref="Z66" si="57">+Z61-Z63</f>
        <v>404200</v>
      </c>
      <c r="AA66" s="22">
        <f>Z66/Z14</f>
        <v>0.41244897959183674</v>
      </c>
      <c r="AB66" s="6"/>
      <c r="AC66" s="6"/>
      <c r="AD66" s="6"/>
      <c r="AE66" s="6"/>
      <c r="AF66" s="6"/>
    </row>
  </sheetData>
  <mergeCells count="4">
    <mergeCell ref="A3:A7"/>
    <mergeCell ref="B6:N6"/>
    <mergeCell ref="B5:N5"/>
    <mergeCell ref="B7:N7"/>
  </mergeCells>
  <pageMargins left="0.7" right="0.7" top="0.75" bottom="0.75" header="0.3" footer="0.3"/>
  <pageSetup paperSize="9" orientation="portrait" r:id="rId1"/>
  <ignoredErrors>
    <ignoredError sqref="C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DVillicaña</dc:creator>
  <cp:lastModifiedBy>DVillicaña</cp:lastModifiedBy>
  <dcterms:created xsi:type="dcterms:W3CDTF">2015-02-27T16:25:23Z</dcterms:created>
  <dcterms:modified xsi:type="dcterms:W3CDTF">2015-03-03T15:24:25Z</dcterms:modified>
</cp:coreProperties>
</file>